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34" i="1"/>
  <c r="E33" i="1"/>
  <c r="N32" i="1"/>
  <c r="H32" i="1"/>
  <c r="N20" i="1"/>
  <c r="H20" i="1"/>
  <c r="K31" i="1"/>
  <c r="L31" i="1" s="1"/>
  <c r="K30" i="1"/>
  <c r="L30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13" i="1"/>
  <c r="L13" i="1" s="1"/>
  <c r="L20" i="1" s="1"/>
  <c r="L32" i="1" l="1"/>
</calcChain>
</file>

<file path=xl/sharedStrings.xml><?xml version="1.0" encoding="utf-8"?>
<sst xmlns="http://schemas.openxmlformats.org/spreadsheetml/2006/main" count="46" uniqueCount="34">
  <si>
    <t xml:space="preserve">Прилагане на Методика за изменение на цената на договор за обществена поръчка при инфлация </t>
  </si>
  <si>
    <t>*Индекс на цени на производител на вътрешния пазар на строителни материали</t>
  </si>
  <si>
    <t xml:space="preserve">https://infostat.nsi.bg/infostat/pages/reports/query.jsf?x_2=1930 </t>
  </si>
  <si>
    <t>Индекс на тримесечието, в което са приети дейностите с ППИСМР (обр.19)*
(In)</t>
  </si>
  <si>
    <t>Дата на подаване на офертата на изпълнителя по проведената обществена поръчка</t>
  </si>
  <si>
    <t>Дата на съставяне на  допълнителен протокол за индексирани разходи</t>
  </si>
  <si>
    <t>Дата на приключване на договора с изпълнител</t>
  </si>
  <si>
    <t>Пример:</t>
  </si>
  <si>
    <t>нп</t>
  </si>
  <si>
    <t>Номер на Протокола за приемане на извършени СМР
(ППИСМР) 
(обр.19)</t>
  </si>
  <si>
    <t>Дата на ППИСМР 
(обр.19)</t>
  </si>
  <si>
    <t>Общо:</t>
  </si>
  <si>
    <t>Максимален размер на заложените допълнителни средства за индексация съгласно сключения анекс към АДБФП</t>
  </si>
  <si>
    <r>
      <t xml:space="preserve">Тежестен коефициент на строителните материали
(Tn)
</t>
    </r>
    <r>
      <rPr>
        <i/>
        <sz val="10"/>
        <color rgb="FF000000"/>
        <rFont val="Times New Roman"/>
        <family val="1"/>
        <charset val="204"/>
      </rPr>
      <t xml:space="preserve">Tn е постоянна величина и същата се определя еднократно </t>
    </r>
  </si>
  <si>
    <r>
      <t xml:space="preserve">Индексирани разходи по ППИСМР (обр 19)
</t>
    </r>
    <r>
      <rPr>
        <i/>
        <sz val="10"/>
        <color rgb="FF000000"/>
        <rFont val="Times New Roman"/>
        <family val="1"/>
        <charset val="204"/>
      </rPr>
      <t>(в лева с ДДС)</t>
    </r>
  </si>
  <si>
    <r>
      <t xml:space="preserve">Размер на индексираните разходи, за който се иска възстановяване на средства като БФП
</t>
    </r>
    <r>
      <rPr>
        <i/>
        <sz val="10"/>
        <color rgb="FF000000"/>
        <rFont val="Times New Roman"/>
        <family val="1"/>
        <charset val="204"/>
      </rPr>
      <t>(в лева с ДДС)</t>
    </r>
  </si>
  <si>
    <r>
      <t xml:space="preserve">Процент на индексацията по Методиката
(Kn)
</t>
    </r>
    <r>
      <rPr>
        <i/>
        <sz val="10"/>
        <color rgb="FF000000"/>
        <rFont val="Times New Roman"/>
        <family val="1"/>
        <charset val="204"/>
      </rPr>
      <t>Kn=</t>
    </r>
    <r>
      <rPr>
        <i/>
        <sz val="10"/>
        <color rgb="FF000000"/>
        <rFont val="Calibri"/>
        <family val="2"/>
        <charset val="204"/>
      </rPr>
      <t>[(In-Io)/Io]*100.Tn</t>
    </r>
  </si>
  <si>
    <r>
      <t xml:space="preserve">Индекс на тримесечието, в което е подадена офертата*
(Io)
</t>
    </r>
    <r>
      <rPr>
        <i/>
        <sz val="10"/>
        <color rgb="FF000000"/>
        <rFont val="Times New Roman"/>
        <family val="1"/>
        <charset val="204"/>
      </rPr>
      <t xml:space="preserve">Iо е постоянна величина и същата се определя еднократно </t>
    </r>
  </si>
  <si>
    <r>
      <t xml:space="preserve">Дата на съставяне на Акт 15 
</t>
    </r>
    <r>
      <rPr>
        <i/>
        <sz val="10"/>
        <color rgb="FF000000"/>
        <rFont val="Times New Roman"/>
        <family val="1"/>
        <charset val="204"/>
      </rPr>
      <t>(ако е приложимо</t>
    </r>
    <r>
      <rPr>
        <i/>
        <sz val="12"/>
        <color rgb="FF000000"/>
        <rFont val="Times New Roman"/>
        <family val="1"/>
        <charset val="204"/>
      </rPr>
      <t>)</t>
    </r>
    <r>
      <rPr>
        <b/>
        <sz val="12"/>
        <color rgb="FF000000"/>
        <rFont val="Times New Roman"/>
        <family val="1"/>
        <charset val="204"/>
      </rPr>
      <t xml:space="preserve">
</t>
    </r>
  </si>
  <si>
    <r>
      <t xml:space="preserve">Стойност на ППИСМР (обр.19)
</t>
    </r>
    <r>
      <rPr>
        <i/>
        <sz val="10"/>
        <color rgb="FF000000"/>
        <rFont val="Times New Roman"/>
        <family val="1"/>
        <charset val="204"/>
      </rPr>
      <t>(в лева с ДДС)</t>
    </r>
  </si>
  <si>
    <r>
      <t xml:space="preserve">Стойност на договора с изпълнител
</t>
    </r>
    <r>
      <rPr>
        <i/>
        <sz val="10"/>
        <color rgb="FF000000"/>
        <rFont val="Times New Roman"/>
        <family val="1"/>
        <charset val="204"/>
      </rPr>
      <t>(в лева с ДДС)</t>
    </r>
  </si>
  <si>
    <t>Максимален размер на заложените допълнителни средства за индексация съгласно сключения анекс към договора с изпълнител</t>
  </si>
  <si>
    <t>Процентно изменение</t>
  </si>
  <si>
    <t>Договор за БФП №</t>
  </si>
  <si>
    <t>Наименование на ДБФП</t>
  </si>
  <si>
    <t>Бенефициент</t>
  </si>
  <si>
    <t xml:space="preserve">Възложител </t>
  </si>
  <si>
    <t>Изпълнител</t>
  </si>
  <si>
    <t>Номер на договор с изпълнител за СМР/инженеринг</t>
  </si>
  <si>
    <t>BG16RFOP001-……</t>
  </si>
  <si>
    <t>Наименование на договора с изпълнител</t>
  </si>
  <si>
    <t>Дата на сключване на договора с изпълнител за СМР/инженеринг</t>
  </si>
  <si>
    <t>2</t>
  </si>
  <si>
    <t>Версия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</si>
</sst>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4" fontId="9" fillId="0" borderId="1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2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18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0" fontId="9" fillId="0" borderId="22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31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358776</xdr:colOff>
      <xdr:row>0</xdr:row>
      <xdr:rowOff>10583</xdr:rowOff>
    </xdr:from>
    <xdr:to>
      <xdr:col>13</xdr:col>
      <xdr:colOff>1286911</xdr:colOff>
      <xdr:row>0</xdr:row>
      <xdr:rowOff>711684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34609" y="10583"/>
          <a:ext cx="2166385" cy="701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983615</xdr:colOff>
      <xdr:row>1</xdr:row>
      <xdr:rowOff>19050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2815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fostat.nsi.bg/infostat/pages/reports/query.jsf?x_2=19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showWhiteSpace="0" zoomScale="70" zoomScaleNormal="70" workbookViewId="0">
      <selection activeCell="N22" sqref="N22"/>
    </sheetView>
  </sheetViews>
  <sheetFormatPr defaultRowHeight="15" x14ac:dyDescent="0.25"/>
  <cols>
    <col min="1" max="1" width="18.28515625" style="1" customWidth="1"/>
    <col min="2" max="2" width="19.28515625" style="1" customWidth="1"/>
    <col min="3" max="3" width="16" style="1" customWidth="1"/>
    <col min="4" max="4" width="13.28515625" style="1" customWidth="1"/>
    <col min="5" max="5" width="14.42578125" style="1" customWidth="1"/>
    <col min="6" max="6" width="17.140625" style="1" customWidth="1"/>
    <col min="7" max="7" width="18" style="1" customWidth="1"/>
    <col min="8" max="8" width="20.140625" style="1" customWidth="1"/>
    <col min="9" max="9" width="18.42578125" style="1" customWidth="1"/>
    <col min="10" max="10" width="20" style="1" customWidth="1"/>
    <col min="11" max="11" width="17.42578125" style="1" customWidth="1"/>
    <col min="12" max="13" width="18.5703125" style="1" customWidth="1"/>
    <col min="14" max="14" width="22.85546875" style="1" customWidth="1"/>
    <col min="15" max="15" width="10.28515625" style="1" customWidth="1"/>
    <col min="16" max="16" width="9.140625" style="1" customWidth="1"/>
    <col min="17" max="16384" width="9.140625" style="1"/>
  </cols>
  <sheetData>
    <row r="1" spans="1:14" ht="59.25" customHeight="1" x14ac:dyDescent="0.25">
      <c r="A1" s="81"/>
      <c r="B1" s="81"/>
      <c r="C1" s="81"/>
      <c r="D1" s="81"/>
      <c r="E1" s="81"/>
      <c r="F1" s="81"/>
      <c r="G1" s="81"/>
      <c r="I1" s="81"/>
      <c r="J1" s="81"/>
      <c r="K1" s="81"/>
      <c r="L1" s="81"/>
      <c r="M1" s="81"/>
      <c r="N1" s="81"/>
    </row>
    <row r="2" spans="1:14" ht="19.5" customHeight="1" thickBot="1" x14ac:dyDescent="0.3">
      <c r="A2" s="97" t="s">
        <v>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42" customHeight="1" thickBot="1" x14ac:dyDescent="0.3">
      <c r="A3" s="75" t="s">
        <v>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7"/>
    </row>
    <row r="4" spans="1:14" ht="30.75" customHeight="1" x14ac:dyDescent="0.25">
      <c r="A4" s="95" t="s">
        <v>23</v>
      </c>
      <c r="B4" s="96"/>
      <c r="C4" s="87" t="s">
        <v>29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14" ht="30.75" customHeight="1" x14ac:dyDescent="0.25">
      <c r="A5" s="82" t="s">
        <v>24</v>
      </c>
      <c r="B5" s="86"/>
      <c r="C5" s="90"/>
      <c r="D5" s="86"/>
      <c r="E5" s="86"/>
      <c r="F5" s="86"/>
      <c r="G5" s="86"/>
      <c r="H5" s="86"/>
      <c r="I5" s="86"/>
      <c r="J5" s="86"/>
      <c r="K5" s="86"/>
      <c r="L5" s="86"/>
      <c r="M5" s="86"/>
      <c r="N5" s="91"/>
    </row>
    <row r="6" spans="1:14" ht="30.75" customHeight="1" x14ac:dyDescent="0.25">
      <c r="A6" s="82" t="s">
        <v>25</v>
      </c>
      <c r="B6" s="86"/>
      <c r="C6" s="90"/>
      <c r="D6" s="86"/>
      <c r="E6" s="86"/>
      <c r="F6" s="86"/>
      <c r="G6" s="86"/>
      <c r="H6" s="86"/>
      <c r="I6" s="86"/>
      <c r="J6" s="86"/>
      <c r="K6" s="86"/>
      <c r="L6" s="86"/>
      <c r="M6" s="86"/>
      <c r="N6" s="91"/>
    </row>
    <row r="7" spans="1:14" ht="25.5" customHeight="1" x14ac:dyDescent="0.25">
      <c r="A7" s="82" t="s">
        <v>26</v>
      </c>
      <c r="B7" s="83"/>
      <c r="C7" s="90"/>
      <c r="D7" s="86"/>
      <c r="E7" s="86"/>
      <c r="F7" s="86"/>
      <c r="G7" s="86"/>
      <c r="H7" s="86"/>
      <c r="I7" s="86"/>
      <c r="J7" s="86"/>
      <c r="K7" s="86"/>
      <c r="L7" s="86"/>
      <c r="M7" s="86"/>
      <c r="N7" s="91"/>
    </row>
    <row r="8" spans="1:14" ht="24.75" customHeight="1" x14ac:dyDescent="0.25">
      <c r="A8" s="82" t="s">
        <v>27</v>
      </c>
      <c r="B8" s="83"/>
      <c r="C8" s="90"/>
      <c r="D8" s="86"/>
      <c r="E8" s="86"/>
      <c r="F8" s="86"/>
      <c r="G8" s="86"/>
      <c r="H8" s="86"/>
      <c r="I8" s="86"/>
      <c r="J8" s="86"/>
      <c r="K8" s="86"/>
      <c r="L8" s="86"/>
      <c r="M8" s="86"/>
      <c r="N8" s="91"/>
    </row>
    <row r="9" spans="1:14" ht="30" customHeight="1" x14ac:dyDescent="0.25">
      <c r="A9" s="82" t="s">
        <v>28</v>
      </c>
      <c r="B9" s="83"/>
      <c r="C9" s="90" t="s">
        <v>29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91"/>
    </row>
    <row r="10" spans="1:14" ht="33" customHeight="1" x14ac:dyDescent="0.25">
      <c r="A10" s="82" t="s">
        <v>31</v>
      </c>
      <c r="B10" s="83"/>
      <c r="C10" s="90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91"/>
    </row>
    <row r="11" spans="1:14" ht="28.5" customHeight="1" thickBot="1" x14ac:dyDescent="0.3">
      <c r="A11" s="84" t="s">
        <v>30</v>
      </c>
      <c r="B11" s="85"/>
      <c r="C11" s="92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ht="130.5" thickBot="1" x14ac:dyDescent="0.3">
      <c r="A12" s="3" t="s">
        <v>4</v>
      </c>
      <c r="B12" s="3" t="s">
        <v>17</v>
      </c>
      <c r="C12" s="3" t="s">
        <v>20</v>
      </c>
      <c r="D12" s="3" t="s">
        <v>18</v>
      </c>
      <c r="E12" s="3" t="s">
        <v>6</v>
      </c>
      <c r="F12" s="3" t="s">
        <v>9</v>
      </c>
      <c r="G12" s="3" t="s">
        <v>10</v>
      </c>
      <c r="H12" s="3" t="s">
        <v>19</v>
      </c>
      <c r="I12" s="3" t="s">
        <v>3</v>
      </c>
      <c r="J12" s="3" t="s">
        <v>13</v>
      </c>
      <c r="K12" s="3" t="s">
        <v>16</v>
      </c>
      <c r="L12" s="3" t="s">
        <v>14</v>
      </c>
      <c r="M12" s="3" t="s">
        <v>5</v>
      </c>
      <c r="N12" s="3" t="s">
        <v>15</v>
      </c>
    </row>
    <row r="13" spans="1:14" s="7" customFormat="1" x14ac:dyDescent="0.25">
      <c r="A13" s="9"/>
      <c r="B13" s="10"/>
      <c r="C13" s="11"/>
      <c r="D13" s="10"/>
      <c r="E13" s="10"/>
      <c r="F13" s="64"/>
      <c r="G13" s="10"/>
      <c r="H13" s="11"/>
      <c r="I13" s="10"/>
      <c r="J13" s="12"/>
      <c r="K13" s="11" t="e">
        <f t="shared" ref="K13:K19" si="0">ROUND((((I13-B13)/B13)*100*J13%),2)</f>
        <v>#DIV/0!</v>
      </c>
      <c r="L13" s="11" t="e">
        <f>H13*K13%</f>
        <v>#DIV/0!</v>
      </c>
      <c r="M13" s="10"/>
      <c r="N13" s="13"/>
    </row>
    <row r="14" spans="1:14" s="7" customFormat="1" x14ac:dyDescent="0.25">
      <c r="A14" s="14"/>
      <c r="B14" s="4"/>
      <c r="C14" s="6"/>
      <c r="D14" s="4"/>
      <c r="E14" s="4"/>
      <c r="F14" s="65"/>
      <c r="G14" s="4"/>
      <c r="H14" s="6"/>
      <c r="I14" s="4"/>
      <c r="J14" s="5"/>
      <c r="K14" s="6" t="e">
        <f t="shared" si="0"/>
        <v>#DIV/0!</v>
      </c>
      <c r="L14" s="6" t="e">
        <f t="shared" ref="L14:L19" si="1">H14*K14%</f>
        <v>#DIV/0!</v>
      </c>
      <c r="M14" s="4"/>
      <c r="N14" s="15"/>
    </row>
    <row r="15" spans="1:14" s="7" customFormat="1" x14ac:dyDescent="0.25">
      <c r="A15" s="14"/>
      <c r="B15" s="4"/>
      <c r="C15" s="6"/>
      <c r="D15" s="4"/>
      <c r="E15" s="4"/>
      <c r="F15" s="65"/>
      <c r="G15" s="4"/>
      <c r="H15" s="6"/>
      <c r="I15" s="4"/>
      <c r="J15" s="5"/>
      <c r="K15" s="6" t="e">
        <f t="shared" si="0"/>
        <v>#DIV/0!</v>
      </c>
      <c r="L15" s="6" t="e">
        <f t="shared" si="1"/>
        <v>#DIV/0!</v>
      </c>
      <c r="M15" s="4"/>
      <c r="N15" s="15"/>
    </row>
    <row r="16" spans="1:14" s="7" customFormat="1" x14ac:dyDescent="0.25">
      <c r="A16" s="14"/>
      <c r="B16" s="4"/>
      <c r="C16" s="6"/>
      <c r="D16" s="4"/>
      <c r="E16" s="4"/>
      <c r="F16" s="65"/>
      <c r="G16" s="4"/>
      <c r="H16" s="6"/>
      <c r="I16" s="4"/>
      <c r="J16" s="5"/>
      <c r="K16" s="6" t="e">
        <f t="shared" si="0"/>
        <v>#DIV/0!</v>
      </c>
      <c r="L16" s="6" t="e">
        <f t="shared" si="1"/>
        <v>#DIV/0!</v>
      </c>
      <c r="M16" s="4"/>
      <c r="N16" s="15"/>
    </row>
    <row r="17" spans="1:14" s="7" customFormat="1" x14ac:dyDescent="0.25">
      <c r="A17" s="14"/>
      <c r="B17" s="4"/>
      <c r="C17" s="6"/>
      <c r="D17" s="4"/>
      <c r="E17" s="4"/>
      <c r="F17" s="65"/>
      <c r="G17" s="4"/>
      <c r="H17" s="6"/>
      <c r="I17" s="4"/>
      <c r="J17" s="5"/>
      <c r="K17" s="6" t="e">
        <f t="shared" si="0"/>
        <v>#DIV/0!</v>
      </c>
      <c r="L17" s="6" t="e">
        <f t="shared" si="1"/>
        <v>#DIV/0!</v>
      </c>
      <c r="M17" s="4"/>
      <c r="N17" s="15"/>
    </row>
    <row r="18" spans="1:14" s="7" customFormat="1" x14ac:dyDescent="0.25">
      <c r="A18" s="14"/>
      <c r="B18" s="4"/>
      <c r="C18" s="6"/>
      <c r="D18" s="4"/>
      <c r="E18" s="4"/>
      <c r="F18" s="65"/>
      <c r="G18" s="4"/>
      <c r="H18" s="6"/>
      <c r="I18" s="4"/>
      <c r="J18" s="5"/>
      <c r="K18" s="6" t="e">
        <f t="shared" si="0"/>
        <v>#DIV/0!</v>
      </c>
      <c r="L18" s="6" t="e">
        <f t="shared" si="1"/>
        <v>#DIV/0!</v>
      </c>
      <c r="M18" s="4"/>
      <c r="N18" s="15"/>
    </row>
    <row r="19" spans="1:14" s="7" customFormat="1" ht="15.75" thickBot="1" x14ac:dyDescent="0.3">
      <c r="A19" s="16"/>
      <c r="B19" s="17"/>
      <c r="C19" s="18"/>
      <c r="D19" s="17"/>
      <c r="E19" s="17"/>
      <c r="F19" s="66"/>
      <c r="G19" s="17"/>
      <c r="H19" s="18"/>
      <c r="I19" s="17"/>
      <c r="J19" s="19"/>
      <c r="K19" s="18" t="e">
        <f t="shared" si="0"/>
        <v>#DIV/0!</v>
      </c>
      <c r="L19" s="18" t="e">
        <f t="shared" si="1"/>
        <v>#DIV/0!</v>
      </c>
      <c r="M19" s="17"/>
      <c r="N19" s="20"/>
    </row>
    <row r="20" spans="1:14" s="7" customFormat="1" ht="15.75" thickBot="1" x14ac:dyDescent="0.3">
      <c r="C20" s="52"/>
      <c r="G20" s="21" t="s">
        <v>11</v>
      </c>
      <c r="H20" s="34">
        <f>SUM(H13:H19)</f>
        <v>0</v>
      </c>
      <c r="K20" s="21" t="s">
        <v>11</v>
      </c>
      <c r="L20" s="34" t="e">
        <f>SUM(L13:L19)</f>
        <v>#DIV/0!</v>
      </c>
      <c r="M20" s="21" t="s">
        <v>11</v>
      </c>
      <c r="N20" s="34">
        <f>SUM(N13:N19)</f>
        <v>0</v>
      </c>
    </row>
    <row r="21" spans="1:14" s="7" customFormat="1" ht="54.75" customHeight="1" x14ac:dyDescent="0.25">
      <c r="A21" s="72" t="s">
        <v>21</v>
      </c>
      <c r="B21" s="72"/>
      <c r="C21" s="4"/>
      <c r="D21" s="56" t="s">
        <v>22</v>
      </c>
      <c r="E21" s="4" t="e">
        <f>C21/C13*100</f>
        <v>#DIV/0!</v>
      </c>
      <c r="G21" s="53"/>
      <c r="H21" s="54"/>
      <c r="M21" s="53"/>
      <c r="N21" s="54"/>
    </row>
    <row r="22" spans="1:14" s="7" customFormat="1" ht="66" customHeight="1" x14ac:dyDescent="0.25">
      <c r="A22" s="72" t="s">
        <v>12</v>
      </c>
      <c r="B22" s="72"/>
      <c r="C22" s="4"/>
      <c r="D22" s="56" t="s">
        <v>22</v>
      </c>
      <c r="E22" s="4" t="e">
        <f>C22/C13*100</f>
        <v>#DIV/0!</v>
      </c>
    </row>
    <row r="23" spans="1:14" s="7" customFormat="1" x14ac:dyDescent="0.25">
      <c r="C23" s="52"/>
    </row>
    <row r="24" spans="1:14" x14ac:dyDescent="0.25">
      <c r="A24" s="78" t="s">
        <v>1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</row>
    <row r="25" spans="1:14" x14ac:dyDescent="0.25">
      <c r="A25" s="79" t="s">
        <v>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</row>
    <row r="26" spans="1:14" s="7" customFormat="1" x14ac:dyDescent="0.25">
      <c r="C26" s="52"/>
    </row>
    <row r="27" spans="1:14" s="7" customFormat="1" x14ac:dyDescent="0.25">
      <c r="C27" s="52"/>
    </row>
    <row r="28" spans="1:14" s="7" customFormat="1" ht="15.75" thickBot="1" x14ac:dyDescent="0.3">
      <c r="C28" s="52"/>
    </row>
    <row r="29" spans="1:14" s="7" customFormat="1" ht="15.75" thickBot="1" x14ac:dyDescent="0.3">
      <c r="A29" s="32" t="s">
        <v>7</v>
      </c>
      <c r="B29" s="60"/>
      <c r="C29" s="61"/>
      <c r="D29" s="60"/>
      <c r="E29" s="60"/>
      <c r="F29" s="60"/>
      <c r="G29" s="60"/>
      <c r="H29" s="61"/>
      <c r="I29" s="60"/>
      <c r="J29" s="62"/>
      <c r="K29" s="61"/>
      <c r="L29" s="61"/>
      <c r="M29" s="60"/>
      <c r="N29" s="63"/>
    </row>
    <row r="30" spans="1:14" s="7" customFormat="1" x14ac:dyDescent="0.25">
      <c r="A30" s="39">
        <v>44071</v>
      </c>
      <c r="B30" s="22">
        <v>104.2</v>
      </c>
      <c r="C30" s="23">
        <v>2500000</v>
      </c>
      <c r="D30" s="22" t="s">
        <v>8</v>
      </c>
      <c r="E30" s="40">
        <v>44997</v>
      </c>
      <c r="F30" s="67">
        <v>1</v>
      </c>
      <c r="G30" s="40">
        <v>44645</v>
      </c>
      <c r="H30" s="23">
        <v>1200000</v>
      </c>
      <c r="I30" s="22">
        <v>140.1</v>
      </c>
      <c r="J30" s="24">
        <v>58</v>
      </c>
      <c r="K30" s="23">
        <f t="shared" ref="K30" si="2">ROUND((((I30-B30)/B30)*100*J30%),2)</f>
        <v>19.98</v>
      </c>
      <c r="L30" s="23">
        <f t="shared" ref="L30" si="3">H30*K30%</f>
        <v>239760</v>
      </c>
      <c r="M30" s="40">
        <v>44852</v>
      </c>
      <c r="N30" s="25">
        <v>249750</v>
      </c>
    </row>
    <row r="31" spans="1:14" s="7" customFormat="1" ht="15.75" thickBot="1" x14ac:dyDescent="0.3">
      <c r="A31" s="27"/>
      <c r="B31" s="28">
        <v>104.2</v>
      </c>
      <c r="C31" s="29">
        <v>2500000</v>
      </c>
      <c r="D31" s="28" t="s">
        <v>8</v>
      </c>
      <c r="E31" s="41">
        <v>44997</v>
      </c>
      <c r="F31" s="68" t="s">
        <v>32</v>
      </c>
      <c r="G31" s="41">
        <v>44720</v>
      </c>
      <c r="H31" s="29">
        <v>750000</v>
      </c>
      <c r="I31" s="28">
        <v>197.8</v>
      </c>
      <c r="J31" s="30">
        <v>58</v>
      </c>
      <c r="K31" s="29">
        <f t="shared" ref="K31" si="4">ROUND((((I31-B31)/B31)*100*J31%),2)</f>
        <v>52.1</v>
      </c>
      <c r="L31" s="29">
        <f t="shared" ref="L31" si="5">H31*K31%</f>
        <v>390750</v>
      </c>
      <c r="M31" s="41">
        <v>44853</v>
      </c>
      <c r="N31" s="31">
        <v>100000</v>
      </c>
    </row>
    <row r="32" spans="1:14" s="7" customFormat="1" ht="15.75" thickBot="1" x14ac:dyDescent="0.3">
      <c r="A32" s="46"/>
      <c r="B32" s="42"/>
      <c r="C32" s="42"/>
      <c r="D32" s="42"/>
      <c r="E32" s="43"/>
      <c r="F32" s="69"/>
      <c r="G32" s="33" t="s">
        <v>11</v>
      </c>
      <c r="H32" s="51">
        <f>SUM(H30:H31)</f>
        <v>1950000</v>
      </c>
      <c r="I32" s="42"/>
      <c r="J32" s="45"/>
      <c r="K32" s="32" t="s">
        <v>11</v>
      </c>
      <c r="L32" s="37">
        <f>SUM(L30:L31)</f>
        <v>630510</v>
      </c>
      <c r="M32" s="36" t="s">
        <v>11</v>
      </c>
      <c r="N32" s="38">
        <f>SUM(N30:N31)</f>
        <v>349750</v>
      </c>
    </row>
    <row r="33" spans="1:14" s="7" customFormat="1" ht="57" customHeight="1" x14ac:dyDescent="0.25">
      <c r="A33" s="73" t="s">
        <v>21</v>
      </c>
      <c r="B33" s="74"/>
      <c r="C33" s="26">
        <v>750000</v>
      </c>
      <c r="D33" s="57" t="s">
        <v>22</v>
      </c>
      <c r="E33" s="8">
        <f>C33/C30*100</f>
        <v>30</v>
      </c>
      <c r="F33" s="43"/>
      <c r="G33" s="42"/>
      <c r="H33" s="43"/>
      <c r="I33" s="42"/>
      <c r="J33" s="58"/>
      <c r="K33" s="58"/>
      <c r="L33" s="58"/>
      <c r="M33" s="53"/>
      <c r="N33" s="55"/>
    </row>
    <row r="34" spans="1:14" s="7" customFormat="1" ht="63.75" customHeight="1" thickBot="1" x14ac:dyDescent="0.3">
      <c r="A34" s="70" t="s">
        <v>12</v>
      </c>
      <c r="B34" s="71"/>
      <c r="C34" s="29">
        <v>375000</v>
      </c>
      <c r="D34" s="59" t="s">
        <v>22</v>
      </c>
      <c r="E34" s="28">
        <f>C34/C30*100</f>
        <v>15</v>
      </c>
      <c r="F34" s="47"/>
      <c r="G34" s="35"/>
      <c r="H34" s="48"/>
      <c r="I34" s="35"/>
      <c r="J34" s="49"/>
      <c r="K34" s="49"/>
      <c r="L34" s="49"/>
      <c r="M34" s="49"/>
      <c r="N34" s="50"/>
    </row>
    <row r="35" spans="1:14" s="7" customFormat="1" x14ac:dyDescent="0.25">
      <c r="A35" s="42"/>
      <c r="B35" s="42"/>
      <c r="C35" s="42"/>
      <c r="D35" s="42"/>
      <c r="E35" s="42"/>
      <c r="F35" s="42"/>
      <c r="G35" s="42"/>
      <c r="H35" s="44"/>
      <c r="I35" s="42"/>
      <c r="J35" s="45"/>
      <c r="K35" s="44"/>
      <c r="L35" s="44"/>
      <c r="M35" s="42"/>
      <c r="N35" s="44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</sheetData>
  <mergeCells count="26">
    <mergeCell ref="A2:N2"/>
    <mergeCell ref="A1:G1"/>
    <mergeCell ref="I1:N1"/>
    <mergeCell ref="A22:B22"/>
    <mergeCell ref="A9:B9"/>
    <mergeCell ref="A11:B11"/>
    <mergeCell ref="A5:B5"/>
    <mergeCell ref="C4:N4"/>
    <mergeCell ref="C5:N5"/>
    <mergeCell ref="C6:N6"/>
    <mergeCell ref="C7:N7"/>
    <mergeCell ref="C8:N8"/>
    <mergeCell ref="C9:N9"/>
    <mergeCell ref="C11:N11"/>
    <mergeCell ref="A10:B10"/>
    <mergeCell ref="C10:N10"/>
    <mergeCell ref="A4:B4"/>
    <mergeCell ref="A34:B34"/>
    <mergeCell ref="A21:B21"/>
    <mergeCell ref="A33:B33"/>
    <mergeCell ref="A3:N3"/>
    <mergeCell ref="A24:N24"/>
    <mergeCell ref="A25:N25"/>
    <mergeCell ref="A6:B6"/>
    <mergeCell ref="A7:B7"/>
    <mergeCell ref="A8:B8"/>
  </mergeCells>
  <hyperlinks>
    <hyperlink ref="A25" r:id="rId1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2022-10-21T15:22:15Z</dcterms:modified>
</cp:coreProperties>
</file>